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0920" activeTab="0"/>
  </bookViews>
  <sheets>
    <sheet name="PassiveV2.0 www.danmarx.org" sheetId="1" r:id="rId1"/>
  </sheets>
  <definedNames/>
  <calcPr fullCalcOnLoad="1"/>
</workbook>
</file>

<file path=xl/comments1.xml><?xml version="1.0" encoding="utf-8"?>
<comments xmlns="http://schemas.openxmlformats.org/spreadsheetml/2006/main">
  <authors>
    <author>Melissa and Dan</author>
  </authors>
  <commentList>
    <comment ref="A5" authorId="0">
      <text>
        <r>
          <rPr>
            <sz val="8"/>
            <rFont val="Tahoma"/>
            <family val="0"/>
          </rPr>
          <t xml:space="preserve">Enter the desired tuning frequency of your box.  This parameter is fb.
</t>
        </r>
      </text>
    </comment>
    <comment ref="A6" authorId="0">
      <text>
        <r>
          <rPr>
            <sz val="8"/>
            <rFont val="Tahoma"/>
            <family val="2"/>
          </rPr>
          <t>Enter the volume of your enclosure in cubic feet.</t>
        </r>
        <r>
          <rPr>
            <sz val="8"/>
            <rFont val="Tahoma"/>
            <family val="0"/>
          </rPr>
          <t xml:space="preserve">
</t>
        </r>
      </text>
    </comment>
    <comment ref="A7" authorId="0">
      <text>
        <r>
          <rPr>
            <sz val="8"/>
            <rFont val="Tahoma"/>
            <family val="2"/>
          </rPr>
          <t>This is the total surface area of the cone or diaphragm of the PR.  This value is sometimes given but if you don't have it, you can measure the diameter of the PR plus about 1/3 of the surround on both sides.</t>
        </r>
        <r>
          <rPr>
            <sz val="8"/>
            <rFont val="Tahoma"/>
            <family val="0"/>
          </rPr>
          <t xml:space="preserve">
</t>
        </r>
      </text>
    </comment>
    <comment ref="A8" authorId="0">
      <text>
        <r>
          <rPr>
            <sz val="8"/>
            <rFont val="Tahoma"/>
            <family val="2"/>
          </rPr>
          <t>The starting mass of the PR without adding any additional mass.</t>
        </r>
        <r>
          <rPr>
            <sz val="8"/>
            <rFont val="Tahoma"/>
            <family val="0"/>
          </rPr>
          <t xml:space="preserve">
</t>
        </r>
      </text>
    </comment>
    <comment ref="A9" authorId="0">
      <text>
        <r>
          <rPr>
            <sz val="8"/>
            <rFont val="Tahoma"/>
            <family val="2"/>
          </rPr>
          <t>Enter the number of PR's you wish to use in your system.  In most cases somewhere between 1 and 3.</t>
        </r>
        <r>
          <rPr>
            <sz val="8"/>
            <rFont val="Tahoma"/>
            <family val="0"/>
          </rPr>
          <t xml:space="preserve">
</t>
        </r>
      </text>
    </comment>
    <comment ref="A11" authorId="0">
      <text>
        <r>
          <rPr>
            <sz val="8"/>
            <rFont val="Tahoma"/>
            <family val="0"/>
          </rPr>
          <t>The calculated effective diameter of your PR or PRs.  Multiple PRs will have a higher effective diameter, but also require each PR to have more mass for any given fb.</t>
        </r>
      </text>
    </comment>
    <comment ref="A12" authorId="0">
      <text>
        <r>
          <rPr>
            <sz val="8"/>
            <rFont val="Tahoma"/>
            <family val="2"/>
          </rPr>
          <t>This is a conversion of volume of your box (Vb) from cu.ft. to liters.</t>
        </r>
        <r>
          <rPr>
            <sz val="8"/>
            <rFont val="Tahoma"/>
            <family val="0"/>
          </rPr>
          <t xml:space="preserve">
</t>
        </r>
      </text>
    </comment>
    <comment ref="A14" authorId="0">
      <text>
        <r>
          <rPr>
            <sz val="8"/>
            <rFont val="Tahoma"/>
            <family val="2"/>
          </rPr>
          <t>This number indicates the total absolute mass required to tune your box to the desired frequency.  If you are using 1 PR, then this is the total mass required for that PR.  If you're using two PR's, then each PR needs to be half this mass as indicated by the cell below.</t>
        </r>
        <r>
          <rPr>
            <sz val="8"/>
            <rFont val="Tahoma"/>
            <family val="0"/>
          </rPr>
          <t xml:space="preserve">
</t>
        </r>
      </text>
    </comment>
    <comment ref="A15" authorId="0">
      <text>
        <r>
          <rPr>
            <sz val="8"/>
            <rFont val="Tahoma"/>
            <family val="2"/>
          </rPr>
          <t>In case of multiple PRs, this mass is calculated by simply dividing the total mass by the number of PRs to give a total mass per PR number.</t>
        </r>
        <r>
          <rPr>
            <sz val="8"/>
            <rFont val="Tahoma"/>
            <family val="0"/>
          </rPr>
          <t xml:space="preserve">
</t>
        </r>
      </text>
    </comment>
    <comment ref="A16" authorId="0">
      <text>
        <r>
          <rPr>
            <sz val="8"/>
            <rFont val="Tahoma"/>
            <family val="2"/>
          </rPr>
          <t>Mass to be added to each PR to achieve the proper tuning.  If this number is negative, try lowering the tuning frequency, adding another PR or making the box smaller.</t>
        </r>
        <r>
          <rPr>
            <sz val="8"/>
            <rFont val="Tahoma"/>
            <family val="0"/>
          </rPr>
          <t xml:space="preserve">
</t>
        </r>
      </text>
    </comment>
  </commentList>
</comments>
</file>

<file path=xl/sharedStrings.xml><?xml version="1.0" encoding="utf-8"?>
<sst xmlns="http://schemas.openxmlformats.org/spreadsheetml/2006/main" count="34" uniqueCount="25">
  <si>
    <t>Hz</t>
  </si>
  <si>
    <t>ft^3</t>
  </si>
  <si>
    <t>m^2</t>
  </si>
  <si>
    <t>grams</t>
  </si>
  <si>
    <t>PR(s)</t>
  </si>
  <si>
    <t>inches</t>
  </si>
  <si>
    <t>liters</t>
  </si>
  <si>
    <t xml:space="preserve">Total mass required = </t>
  </si>
  <si>
    <t>Measured Sd of PR in m^2 =</t>
  </si>
  <si>
    <t>Desired Number of PR's</t>
  </si>
  <si>
    <t xml:space="preserve">Desired fb of enclosure in Hz = </t>
  </si>
  <si>
    <t xml:space="preserve">Calculated Dp (effective diameter PR) = </t>
  </si>
  <si>
    <t>Calculated Vb in L (liters) =</t>
  </si>
  <si>
    <t>Total mass required for each PR =</t>
  </si>
  <si>
    <t>Mass to be added to each PR =</t>
  </si>
  <si>
    <t>cm^2</t>
  </si>
  <si>
    <t>lbs.</t>
  </si>
  <si>
    <t>cm</t>
  </si>
  <si>
    <t>mm</t>
  </si>
  <si>
    <t>oz.</t>
  </si>
  <si>
    <t>Actual Vb of enclosure in ft^3 =</t>
  </si>
  <si>
    <t>Starting Mass of PR =</t>
  </si>
  <si>
    <t>Please enter in the following values into the orange cells:</t>
  </si>
  <si>
    <t>L</t>
  </si>
  <si>
    <t>SLAPS 15 WITH 8 CUSTS ON THE REAR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</si>
</sst>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46">
    <font>
      <sz val="10"/>
      <name val="Arial"/>
      <family val="0"/>
    </font>
    <font>
      <u val="single"/>
      <sz val="10"/>
      <color indexed="12"/>
      <name val="Arial"/>
      <family val="0"/>
    </font>
    <font>
      <sz val="8"/>
      <name val="Tahoma"/>
      <family val="0"/>
    </font>
    <font>
      <sz val="8"/>
      <name val="Arial"/>
      <family val="0"/>
    </font>
    <font>
      <b/>
      <sz val="12"/>
      <name val="Arial"/>
      <family val="2"/>
    </font>
    <font>
      <sz val="12"/>
      <name val="Arial"/>
      <family val="2"/>
    </font>
    <font>
      <u val="single"/>
      <sz val="12"/>
      <color indexed="12"/>
      <name val="Arial"/>
      <family val="2"/>
    </font>
    <font>
      <b/>
      <sz val="12"/>
      <color indexed="9"/>
      <name val="Arial"/>
      <family val="2"/>
    </font>
    <font>
      <sz val="12"/>
      <color indexed="9"/>
      <name val="Arial"/>
      <family val="2"/>
    </font>
    <font>
      <u val="single"/>
      <sz val="10"/>
      <color indexed="36"/>
      <name val="Arial"/>
      <family val="0"/>
    </font>
    <font>
      <sz val="12"/>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Alignment="1">
      <alignment/>
    </xf>
    <xf numFmtId="0" fontId="0" fillId="0" borderId="0" xfId="0" applyBorder="1" applyAlignment="1">
      <alignment/>
    </xf>
    <xf numFmtId="0" fontId="5" fillId="0" borderId="0" xfId="0" applyFont="1" applyBorder="1" applyAlignment="1">
      <alignment/>
    </xf>
    <xf numFmtId="0" fontId="5" fillId="0" borderId="0" xfId="0" applyFont="1" applyFill="1" applyBorder="1" applyAlignment="1">
      <alignment/>
    </xf>
    <xf numFmtId="0" fontId="6" fillId="0" borderId="0" xfId="53" applyFont="1" applyBorder="1" applyAlignment="1" applyProtection="1">
      <alignment/>
      <protection/>
    </xf>
    <xf numFmtId="0" fontId="5" fillId="0" borderId="0" xfId="0" applyFont="1" applyAlignment="1">
      <alignment/>
    </xf>
    <xf numFmtId="0" fontId="5" fillId="0" borderId="10" xfId="0" applyFont="1" applyBorder="1" applyAlignment="1">
      <alignment/>
    </xf>
    <xf numFmtId="0" fontId="5" fillId="33" borderId="10" xfId="0" applyFont="1" applyFill="1" applyBorder="1" applyAlignment="1">
      <alignment/>
    </xf>
    <xf numFmtId="2" fontId="5" fillId="33" borderId="10" xfId="0" applyNumberFormat="1" applyFont="1" applyFill="1" applyBorder="1" applyAlignment="1">
      <alignment/>
    </xf>
    <xf numFmtId="2" fontId="4" fillId="33" borderId="10" xfId="0" applyNumberFormat="1" applyFont="1" applyFill="1" applyBorder="1" applyAlignment="1">
      <alignment/>
    </xf>
    <xf numFmtId="0" fontId="8" fillId="34" borderId="11" xfId="0" applyFont="1" applyFill="1" applyBorder="1" applyAlignment="1">
      <alignment/>
    </xf>
    <xf numFmtId="0" fontId="8" fillId="34" borderId="12" xfId="0" applyFont="1" applyFill="1" applyBorder="1" applyAlignment="1">
      <alignment/>
    </xf>
    <xf numFmtId="0" fontId="7" fillId="34" borderId="13" xfId="0" applyNumberFormat="1" applyFont="1" applyFill="1" applyBorder="1" applyAlignment="1">
      <alignment vertical="center"/>
    </xf>
    <xf numFmtId="0" fontId="5" fillId="0" borderId="0" xfId="53" applyFont="1" applyBorder="1" applyAlignment="1" applyProtection="1">
      <alignment/>
      <protection/>
    </xf>
    <xf numFmtId="0" fontId="10" fillId="0" borderId="0" xfId="0" applyFont="1" applyBorder="1" applyAlignment="1">
      <alignment/>
    </xf>
    <xf numFmtId="0" fontId="10" fillId="0" borderId="0" xfId="0" applyFont="1" applyAlignment="1">
      <alignment/>
    </xf>
    <xf numFmtId="2" fontId="10" fillId="0" borderId="0" xfId="0" applyNumberFormat="1" applyFont="1" applyBorder="1" applyAlignment="1">
      <alignment/>
    </xf>
    <xf numFmtId="164" fontId="10" fillId="0" borderId="0" xfId="0" applyNumberFormat="1" applyFont="1" applyBorder="1" applyAlignment="1">
      <alignment/>
    </xf>
    <xf numFmtId="0" fontId="5" fillId="35" borderId="10" xfId="0" applyFont="1" applyFill="1" applyBorder="1" applyAlignment="1">
      <alignment/>
    </xf>
    <xf numFmtId="164" fontId="4" fillId="36" borderId="10" xfId="0" applyNumberFormat="1" applyFont="1" applyFill="1" applyBorder="1" applyAlignment="1" applyProtection="1">
      <alignment/>
      <protection locked="0"/>
    </xf>
    <xf numFmtId="2" fontId="4" fillId="36" borderId="10" xfId="0" applyNumberFormat="1" applyFont="1" applyFill="1" applyBorder="1" applyAlignment="1" applyProtection="1">
      <alignment/>
      <protection locked="0"/>
    </xf>
    <xf numFmtId="166" fontId="4" fillId="36" borderId="10" xfId="0" applyNumberFormat="1" applyFont="1" applyFill="1" applyBorder="1" applyAlignment="1" applyProtection="1">
      <alignment/>
      <protection locked="0"/>
    </xf>
    <xf numFmtId="0" fontId="4" fillId="36" borderId="10" xfId="0" applyFont="1" applyFill="1" applyBorder="1" applyAlignment="1" applyProtection="1">
      <alignment/>
      <protection locked="0"/>
    </xf>
    <xf numFmtId="0" fontId="4" fillId="33" borderId="10" xfId="0" applyFont="1" applyFill="1" applyBorder="1" applyAlignment="1">
      <alignment/>
    </xf>
    <xf numFmtId="0" fontId="5" fillId="0" borderId="10" xfId="0" applyFont="1" applyFill="1" applyBorder="1" applyAlignment="1">
      <alignment/>
    </xf>
    <xf numFmtId="0" fontId="4" fillId="0" borderId="10"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
  <sheetViews>
    <sheetView tabSelected="1" zoomScale="68" zoomScaleNormal="68" zoomScalePageLayoutView="0" workbookViewId="0" topLeftCell="A1">
      <selection activeCell="B23" sqref="B23"/>
    </sheetView>
  </sheetViews>
  <sheetFormatPr defaultColWidth="9.140625" defaultRowHeight="12.75"/>
  <cols>
    <col min="1" max="1" width="41.28125" style="0" customWidth="1"/>
    <col min="2" max="2" width="15.28125" style="0" customWidth="1"/>
    <col min="3" max="3" width="13.7109375" style="0" customWidth="1"/>
    <col min="4" max="4" width="11.28125" style="0" customWidth="1"/>
    <col min="5" max="5" width="7.00390625" style="0" customWidth="1"/>
    <col min="6" max="6" width="8.28125" style="0" bestFit="1" customWidth="1"/>
  </cols>
  <sheetData>
    <row r="1" spans="1:6" ht="22.5" customHeight="1">
      <c r="A1" s="12" t="s">
        <v>24</v>
      </c>
      <c r="B1" s="10"/>
      <c r="C1" s="11"/>
      <c r="D1" s="3"/>
      <c r="E1" s="3"/>
      <c r="F1" s="1"/>
    </row>
    <row r="2" spans="1:6" ht="15">
      <c r="A2" s="2"/>
      <c r="B2" s="2"/>
      <c r="C2" s="2"/>
      <c r="D2" s="2"/>
      <c r="E2" s="2"/>
      <c r="F2" s="1"/>
    </row>
    <row r="3" spans="1:6" ht="15.75">
      <c r="A3" s="25" t="s">
        <v>22</v>
      </c>
      <c r="B3" s="24"/>
      <c r="C3" s="6"/>
      <c r="D3" s="2"/>
      <c r="E3" s="2"/>
      <c r="F3" s="1"/>
    </row>
    <row r="4" spans="1:6" ht="15">
      <c r="A4" s="6"/>
      <c r="B4" s="6"/>
      <c r="C4" s="6"/>
      <c r="D4" s="2"/>
      <c r="E4" s="2"/>
      <c r="F4" s="1"/>
    </row>
    <row r="5" spans="1:6" ht="15.75">
      <c r="A5" s="18" t="s">
        <v>10</v>
      </c>
      <c r="B5" s="19">
        <v>18</v>
      </c>
      <c r="C5" s="6" t="s">
        <v>0</v>
      </c>
      <c r="D5" s="2"/>
      <c r="E5" s="2"/>
      <c r="F5" s="1"/>
    </row>
    <row r="6" spans="1:7" ht="15.75">
      <c r="A6" s="18" t="s">
        <v>20</v>
      </c>
      <c r="B6" s="20">
        <v>2.75</v>
      </c>
      <c r="C6" s="6" t="s">
        <v>1</v>
      </c>
      <c r="D6" s="16">
        <f>B12</f>
        <v>77.8712</v>
      </c>
      <c r="E6" s="14" t="s">
        <v>23</v>
      </c>
      <c r="F6" s="2"/>
      <c r="G6" s="5"/>
    </row>
    <row r="7" spans="1:7" ht="15.75">
      <c r="A7" s="18" t="s">
        <v>8</v>
      </c>
      <c r="B7" s="21">
        <v>0.0764</v>
      </c>
      <c r="C7" s="6" t="s">
        <v>2</v>
      </c>
      <c r="D7" s="14">
        <f>B7*10000</f>
        <v>764</v>
      </c>
      <c r="E7" s="14" t="s">
        <v>15</v>
      </c>
      <c r="F7" s="14"/>
      <c r="G7" s="15"/>
    </row>
    <row r="8" spans="1:7" ht="15.75">
      <c r="A8" s="18" t="s">
        <v>21</v>
      </c>
      <c r="B8" s="22">
        <v>765</v>
      </c>
      <c r="C8" s="6" t="s">
        <v>3</v>
      </c>
      <c r="D8" s="16">
        <f>B8*0.0352739619495804</f>
        <v>26.984580891429005</v>
      </c>
      <c r="E8" s="14" t="s">
        <v>19</v>
      </c>
      <c r="F8" s="16">
        <f>D8/16</f>
        <v>1.6865363057143128</v>
      </c>
      <c r="G8" s="15" t="s">
        <v>16</v>
      </c>
    </row>
    <row r="9" spans="1:7" ht="15.75">
      <c r="A9" s="18" t="s">
        <v>9</v>
      </c>
      <c r="B9" s="22">
        <v>1</v>
      </c>
      <c r="C9" s="6" t="s">
        <v>4</v>
      </c>
      <c r="D9" s="14"/>
      <c r="E9" s="14"/>
      <c r="F9" s="14"/>
      <c r="G9" s="15"/>
    </row>
    <row r="10" spans="1:7" ht="15">
      <c r="A10" s="6"/>
      <c r="B10" s="6"/>
      <c r="C10" s="6"/>
      <c r="D10" s="14"/>
      <c r="E10" s="14"/>
      <c r="F10" s="14"/>
      <c r="G10" s="15"/>
    </row>
    <row r="11" spans="1:7" ht="15">
      <c r="A11" s="7" t="s">
        <v>11</v>
      </c>
      <c r="B11" s="8">
        <f>((2*((B7/3.14159)^0.5)*39.37)^2*B9)^0.5</f>
        <v>12.279122635157746</v>
      </c>
      <c r="C11" s="6" t="s">
        <v>5</v>
      </c>
      <c r="D11" s="16">
        <f>B11*2.54</f>
        <v>31.188971493300674</v>
      </c>
      <c r="E11" s="14" t="s">
        <v>17</v>
      </c>
      <c r="F11" s="16">
        <f>B11*25.4</f>
        <v>311.88971493300676</v>
      </c>
      <c r="G11" s="15" t="s">
        <v>18</v>
      </c>
    </row>
    <row r="12" spans="1:7" ht="15">
      <c r="A12" s="7" t="s">
        <v>12</v>
      </c>
      <c r="B12" s="8">
        <f>28.3168*B6</f>
        <v>77.8712</v>
      </c>
      <c r="C12" s="6" t="s">
        <v>6</v>
      </c>
      <c r="D12" s="14"/>
      <c r="E12" s="14"/>
      <c r="F12" s="14"/>
      <c r="G12" s="15"/>
    </row>
    <row r="13" spans="1:7" ht="15.75">
      <c r="A13" s="7"/>
      <c r="B13" s="23"/>
      <c r="C13" s="6"/>
      <c r="D13" s="14"/>
      <c r="E13" s="14"/>
      <c r="F13" s="14"/>
      <c r="G13" s="15"/>
    </row>
    <row r="14" spans="1:7" ht="15">
      <c r="A14" s="7" t="s">
        <v>7</v>
      </c>
      <c r="B14" s="8">
        <f>(14630000*(B11/2)^2/((B5-2)^2*B6*1728)-1.463*B11/2)*(3.14159*(B11/2)^2)/50.4328</f>
        <v>1043.3309108349333</v>
      </c>
      <c r="C14" s="6" t="s">
        <v>3</v>
      </c>
      <c r="D14" s="17">
        <f>B14*0.0352739619495804</f>
        <v>36.8024148496125</v>
      </c>
      <c r="E14" s="14" t="s">
        <v>19</v>
      </c>
      <c r="F14" s="16">
        <f>D14/16</f>
        <v>2.300150928100781</v>
      </c>
      <c r="G14" s="15" t="s">
        <v>16</v>
      </c>
    </row>
    <row r="15" spans="1:7" ht="15">
      <c r="A15" s="7" t="s">
        <v>13</v>
      </c>
      <c r="B15" s="8">
        <f>B14/B9</f>
        <v>1043.3309108349333</v>
      </c>
      <c r="C15" s="6" t="s">
        <v>3</v>
      </c>
      <c r="D15" s="17">
        <f>B15*0.0352739619495804</f>
        <v>36.8024148496125</v>
      </c>
      <c r="E15" s="14" t="s">
        <v>19</v>
      </c>
      <c r="F15" s="16">
        <f>D15/16</f>
        <v>2.300150928100781</v>
      </c>
      <c r="G15" s="15" t="s">
        <v>16</v>
      </c>
    </row>
    <row r="16" spans="1:7" ht="15.75">
      <c r="A16" s="7" t="s">
        <v>14</v>
      </c>
      <c r="B16" s="9">
        <f>B15-B8</f>
        <v>278.3309108349333</v>
      </c>
      <c r="C16" s="6" t="s">
        <v>3</v>
      </c>
      <c r="D16" s="17">
        <f>B16*0.0352739619495804</f>
        <v>9.817833958183494</v>
      </c>
      <c r="E16" s="14" t="s">
        <v>19</v>
      </c>
      <c r="F16" s="16">
        <f>D16/16</f>
        <v>0.6136146223864684</v>
      </c>
      <c r="G16" s="15" t="s">
        <v>16</v>
      </c>
    </row>
    <row r="17" spans="1:7" ht="15">
      <c r="A17" s="2"/>
      <c r="B17" s="2"/>
      <c r="C17" s="2"/>
      <c r="D17" s="2"/>
      <c r="E17" s="2"/>
      <c r="F17" s="2"/>
      <c r="G17" s="5"/>
    </row>
    <row r="18" spans="1:6" ht="15">
      <c r="A18" s="3"/>
      <c r="B18" s="2"/>
      <c r="C18" s="2"/>
      <c r="D18" s="2"/>
      <c r="E18" s="2"/>
      <c r="F18" s="1"/>
    </row>
    <row r="19" spans="1:6" ht="15">
      <c r="A19" s="3"/>
      <c r="B19" s="2"/>
      <c r="C19" s="2"/>
      <c r="D19" s="2"/>
      <c r="E19" s="2"/>
      <c r="F19" s="1"/>
    </row>
    <row r="20" spans="1:6" ht="15">
      <c r="A20" s="2"/>
      <c r="B20" s="2"/>
      <c r="C20" s="2"/>
      <c r="D20" s="2"/>
      <c r="E20" s="2"/>
      <c r="F20" s="1"/>
    </row>
    <row r="21" spans="1:6" ht="15">
      <c r="A21" s="2"/>
      <c r="B21" s="2"/>
      <c r="C21" s="2"/>
      <c r="D21" s="2"/>
      <c r="E21" s="2"/>
      <c r="F21" s="1"/>
    </row>
    <row r="22" spans="1:6" ht="15">
      <c r="A22" s="2"/>
      <c r="B22" s="2"/>
      <c r="C22" s="2"/>
      <c r="D22" s="2"/>
      <c r="E22" s="2"/>
      <c r="F22" s="1"/>
    </row>
    <row r="23" spans="1:6" ht="15">
      <c r="A23" s="2"/>
      <c r="B23" s="2"/>
      <c r="C23" s="2"/>
      <c r="D23" s="2"/>
      <c r="E23" s="2"/>
      <c r="F23" s="1"/>
    </row>
    <row r="24" spans="1:6" ht="15">
      <c r="A24" s="2"/>
      <c r="B24" s="2"/>
      <c r="C24" s="2"/>
      <c r="D24" s="2"/>
      <c r="E24" s="2"/>
      <c r="F24" s="1"/>
    </row>
    <row r="25" spans="1:6" ht="15">
      <c r="A25" s="13"/>
      <c r="B25" s="2"/>
      <c r="C25" s="2"/>
      <c r="D25" s="2"/>
      <c r="E25" s="2"/>
      <c r="F25" s="1"/>
    </row>
    <row r="26" spans="1:5" ht="15">
      <c r="A26" s="4"/>
      <c r="B26" s="5"/>
      <c r="C26" s="5"/>
      <c r="D26" s="5"/>
      <c r="E26" s="5"/>
    </row>
    <row r="27" ht="15">
      <c r="A27" s="4"/>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Raytheon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 Dan</dc:creator>
  <cp:keywords/>
  <dc:description/>
  <cp:lastModifiedBy>JJS</cp:lastModifiedBy>
  <dcterms:created xsi:type="dcterms:W3CDTF">2007-03-01T05:11:35Z</dcterms:created>
  <dcterms:modified xsi:type="dcterms:W3CDTF">2009-09-17T03:08:06Z</dcterms:modified>
  <cp:category/>
  <cp:version/>
  <cp:contentType/>
  <cp:contentStatus/>
</cp:coreProperties>
</file>